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C862124E-BA84-4B60-93D4-3F356F0169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" l="1"/>
  <c r="K39" i="1"/>
  <c r="K37" i="1"/>
  <c r="K34" i="1"/>
  <c r="K20" i="1"/>
  <c r="J17" i="1" l="1"/>
  <c r="J37" i="1"/>
  <c r="J39" i="1"/>
  <c r="J44" i="1"/>
  <c r="J46" i="1"/>
  <c r="J47" i="1"/>
  <c r="J48" i="1"/>
  <c r="J51" i="1"/>
  <c r="J52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" i="1"/>
  <c r="L46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L17" i="1"/>
  <c r="N17" i="1" s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N37" i="1"/>
  <c r="I38" i="1"/>
  <c r="N39" i="1"/>
  <c r="I40" i="1"/>
  <c r="I41" i="1"/>
  <c r="I42" i="1"/>
  <c r="I43" i="1"/>
  <c r="L44" i="1"/>
  <c r="N44" i="1" s="1"/>
  <c r="I45" i="1"/>
  <c r="N46" i="1"/>
  <c r="L47" i="1"/>
  <c r="N47" i="1" s="1"/>
  <c r="L48" i="1"/>
  <c r="N48" i="1" s="1"/>
  <c r="I49" i="1"/>
  <c r="I50" i="1"/>
  <c r="L51" i="1"/>
  <c r="N51" i="1" s="1"/>
  <c r="L52" i="1"/>
  <c r="N52" i="1" s="1"/>
  <c r="I53" i="1"/>
  <c r="I54" i="1"/>
  <c r="I55" i="1"/>
  <c r="I56" i="1"/>
  <c r="L49" i="1" l="1"/>
  <c r="N49" i="1" s="1"/>
  <c r="J49" i="1"/>
  <c r="L38" i="1"/>
  <c r="N38" i="1" s="1"/>
  <c r="J38" i="1"/>
  <c r="L30" i="1"/>
  <c r="N30" i="1" s="1"/>
  <c r="J30" i="1"/>
  <c r="L22" i="1"/>
  <c r="N22" i="1" s="1"/>
  <c r="J22" i="1"/>
  <c r="L14" i="1"/>
  <c r="N14" i="1" s="1"/>
  <c r="J14" i="1"/>
  <c r="L54" i="1"/>
  <c r="N54" i="1" s="1"/>
  <c r="J54" i="1"/>
  <c r="L55" i="1"/>
  <c r="N55" i="1" s="1"/>
  <c r="J55" i="1"/>
  <c r="L40" i="1"/>
  <c r="N40" i="1" s="1"/>
  <c r="J40" i="1"/>
  <c r="L36" i="1"/>
  <c r="N36" i="1" s="1"/>
  <c r="J36" i="1"/>
  <c r="L32" i="1"/>
  <c r="N32" i="1" s="1"/>
  <c r="J32" i="1"/>
  <c r="L28" i="1"/>
  <c r="N28" i="1" s="1"/>
  <c r="J28" i="1"/>
  <c r="L24" i="1"/>
  <c r="N24" i="1" s="1"/>
  <c r="J24" i="1"/>
  <c r="L20" i="1"/>
  <c r="N20" i="1" s="1"/>
  <c r="J20" i="1"/>
  <c r="L16" i="1"/>
  <c r="N16" i="1" s="1"/>
  <c r="J16" i="1"/>
  <c r="L12" i="1"/>
  <c r="N12" i="1" s="1"/>
  <c r="J12" i="1"/>
  <c r="L8" i="1"/>
  <c r="N8" i="1" s="1"/>
  <c r="J8" i="1"/>
  <c r="L4" i="1"/>
  <c r="N4" i="1" s="1"/>
  <c r="J4" i="1"/>
  <c r="L53" i="1"/>
  <c r="N53" i="1" s="1"/>
  <c r="J53" i="1"/>
  <c r="L43" i="1"/>
  <c r="N43" i="1" s="1"/>
  <c r="J43" i="1"/>
  <c r="L34" i="1"/>
  <c r="N34" i="1" s="1"/>
  <c r="J34" i="1"/>
  <c r="L26" i="1"/>
  <c r="N26" i="1" s="1"/>
  <c r="J26" i="1"/>
  <c r="L18" i="1"/>
  <c r="N18" i="1" s="1"/>
  <c r="J18" i="1"/>
  <c r="L10" i="1"/>
  <c r="N10" i="1" s="1"/>
  <c r="J10" i="1"/>
  <c r="L50" i="1"/>
  <c r="N50" i="1" s="1"/>
  <c r="J50" i="1"/>
  <c r="L41" i="1"/>
  <c r="N41" i="1" s="1"/>
  <c r="J41" i="1"/>
  <c r="L56" i="1"/>
  <c r="N56" i="1" s="1"/>
  <c r="J56" i="1"/>
  <c r="L45" i="1"/>
  <c r="N45" i="1" s="1"/>
  <c r="J45" i="1"/>
  <c r="L42" i="1"/>
  <c r="N42" i="1" s="1"/>
  <c r="J42" i="1"/>
  <c r="L33" i="1"/>
  <c r="N33" i="1" s="1"/>
  <c r="J33" i="1"/>
  <c r="L29" i="1"/>
  <c r="N29" i="1" s="1"/>
  <c r="J29" i="1"/>
  <c r="L25" i="1"/>
  <c r="N25" i="1" s="1"/>
  <c r="J25" i="1"/>
  <c r="L21" i="1"/>
  <c r="N21" i="1" s="1"/>
  <c r="J21" i="1"/>
  <c r="L13" i="1"/>
  <c r="N13" i="1" s="1"/>
  <c r="J13" i="1"/>
  <c r="L9" i="1"/>
  <c r="N9" i="1" s="1"/>
  <c r="J9" i="1"/>
  <c r="L5" i="1"/>
  <c r="N5" i="1" s="1"/>
  <c r="J5" i="1"/>
  <c r="L6" i="1"/>
  <c r="N6" i="1" s="1"/>
  <c r="J6" i="1"/>
  <c r="L35" i="1"/>
  <c r="N35" i="1" s="1"/>
  <c r="J35" i="1"/>
  <c r="L31" i="1"/>
  <c r="N31" i="1" s="1"/>
  <c r="J31" i="1"/>
  <c r="L27" i="1"/>
  <c r="N27" i="1" s="1"/>
  <c r="J27" i="1"/>
  <c r="L23" i="1"/>
  <c r="N23" i="1" s="1"/>
  <c r="J23" i="1"/>
  <c r="L19" i="1"/>
  <c r="N19" i="1" s="1"/>
  <c r="J19" i="1"/>
  <c r="L15" i="1"/>
  <c r="N15" i="1" s="1"/>
  <c r="J15" i="1"/>
  <c r="L11" i="1"/>
  <c r="N11" i="1" s="1"/>
  <c r="J11" i="1"/>
  <c r="L7" i="1"/>
  <c r="N7" i="1" s="1"/>
  <c r="J7" i="1"/>
  <c r="O4" i="1" l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</calcChain>
</file>

<file path=xl/sharedStrings.xml><?xml version="1.0" encoding="utf-8"?>
<sst xmlns="http://schemas.openxmlformats.org/spreadsheetml/2006/main" count="122" uniqueCount="74">
  <si>
    <t>nr wniosku</t>
  </si>
  <si>
    <t xml:space="preserve">Rodzaj instalacji </t>
  </si>
  <si>
    <t>Koszty kwalifikowalne (Fotowoltaika)</t>
  </si>
  <si>
    <t>F</t>
  </si>
  <si>
    <t>S</t>
  </si>
  <si>
    <t xml:space="preserve">Wartośc całkowita projektu grantowego </t>
  </si>
  <si>
    <t>Całkowita liczba  punktów</t>
  </si>
  <si>
    <t xml:space="preserve">S </t>
  </si>
  <si>
    <t xml:space="preserve">F + S </t>
  </si>
  <si>
    <t>Ilość punktów przyznanych w kryterium dodatkowym</t>
  </si>
  <si>
    <t>Koszty kwalifikowalne (kolektory słoneczne)</t>
  </si>
  <si>
    <t xml:space="preserve">F+S </t>
  </si>
  <si>
    <t>Ilość punków przynanych w kryteriach  formalnych</t>
  </si>
  <si>
    <t>Efekt ekologiczny(produkcja energii elektrycznej) (Whe/rok)</t>
  </si>
  <si>
    <t>Efekt ekologiczny (produkcja energii cieplnej) (Wht/rok)</t>
  </si>
  <si>
    <t>Lista wybranych Grantobiorców po ocenie formalno-merytorycznej w ramach projektu nr  WND-RPPD.05.01.00-20-0873/20 pt. „Odnawialne źródła energii w Mieście Suwałki” - nabór przeprowadzony w dniach 9-13.12.2019r.</t>
  </si>
  <si>
    <t>Bogusław Mozol</t>
  </si>
  <si>
    <t>Grzegorz i Małgorzata Kopiczko</t>
  </si>
  <si>
    <t>Barbara Łada i Bogusław Łada</t>
  </si>
  <si>
    <t>Ewa Korycka</t>
  </si>
  <si>
    <t>Tomasz Myszkowski</t>
  </si>
  <si>
    <t>Piotr Hołdyński i Jolanta Hołdyńska</t>
  </si>
  <si>
    <t>Grażyna Chludzińska i Michał Jan Bałwas</t>
  </si>
  <si>
    <t>Walenty Saweliew i Barbara Teresa Saweliew</t>
  </si>
  <si>
    <t xml:space="preserve">Grzegorz Kochanowski </t>
  </si>
  <si>
    <t>Wojciech Falkowski</t>
  </si>
  <si>
    <t>Jan Ambroży Sokołowski i Barbara Sokołowska</t>
  </si>
  <si>
    <t xml:space="preserve">Antoni Żyliński </t>
  </si>
  <si>
    <t>Leszek Zakrzewski</t>
  </si>
  <si>
    <t>Bogusław Marek Mościński</t>
  </si>
  <si>
    <t>Stanisław Marian Szwedek i Henryka Szwedek</t>
  </si>
  <si>
    <t>Ignacy Leszek Haraburda i Teresa Lidia Haraburda</t>
  </si>
  <si>
    <t>Janusz Wysocki</t>
  </si>
  <si>
    <t>Joanna Smolińska</t>
  </si>
  <si>
    <t>Szymon Jacek Prusinowski i Daiva Labanauskiene - Prusinowska</t>
  </si>
  <si>
    <t>Leokadia Bogdan i Bożena Sokołowska</t>
  </si>
  <si>
    <t>Jarosław Radulski i Katarzyna Radulska</t>
  </si>
  <si>
    <t>Artur Bobrowski</t>
  </si>
  <si>
    <t>Alicja Konopko, Mariusz Konopko</t>
  </si>
  <si>
    <t>Kazimierz Giedrojć</t>
  </si>
  <si>
    <t xml:space="preserve">Józef Gościewski i Janina Gościewska </t>
  </si>
  <si>
    <t xml:space="preserve">Krystna Dębicka  i Bogusław Dębicki </t>
  </si>
  <si>
    <t xml:space="preserve">Katarzyna Babiarz - Mikulska i Wiesław Mikulski </t>
  </si>
  <si>
    <t>Edward Mostowski i Lidia Władysława Mostowska</t>
  </si>
  <si>
    <t xml:space="preserve">Donat Wiszniewski </t>
  </si>
  <si>
    <t>Konrad   Chmielewski</t>
  </si>
  <si>
    <t>Imię i nazwisko</t>
  </si>
  <si>
    <t xml:space="preserve">Lp. </t>
  </si>
  <si>
    <t>Stanisław Poświatowscy i Gabriela Poświatowska</t>
  </si>
  <si>
    <t>Artur Wasilewski i Halina Wasilewska</t>
  </si>
  <si>
    <t>Bogdan Bezdziecki  i Katarzyna  Bezdziecka</t>
  </si>
  <si>
    <t>Fabian Chmielewsk i  Maria Irena Chmielewska</t>
  </si>
  <si>
    <t>Waldemar Łukaszuk i Irena Łukaszuk</t>
  </si>
  <si>
    <t>Józef Dariusz Kimera  i Edyta Kimera</t>
  </si>
  <si>
    <t xml:space="preserve">Adam Kaszuba i Danuta Kaszuba </t>
  </si>
  <si>
    <t>Maria Sawionek i  Tadeusz Jan Sawionek</t>
  </si>
  <si>
    <t>Piotr Krzysztof Figiel  i Marianna Figiel</t>
  </si>
  <si>
    <t>Grażyna Zuzanna Putra i  Wiesław Putra</t>
  </si>
  <si>
    <t>Jacek Dziemianowicz i Ewelina  Dziemianowicz</t>
  </si>
  <si>
    <t>Wojciech Faliński  i Małgorzata Falińska</t>
  </si>
  <si>
    <t>Marcin Śledź  i Agnieszka Śledź</t>
  </si>
  <si>
    <t>Lech Sadowski  i Adriana Ewa Sadowska</t>
  </si>
  <si>
    <t>Andrzej Mirosław  Wienckiewicz i Danuta Wienckiewicz</t>
  </si>
  <si>
    <t>Józef Narkiewicz i Janina Narkiewicz</t>
  </si>
  <si>
    <t>Ewa Teresa Korneluk i Karol Korneluk</t>
  </si>
  <si>
    <t xml:space="preserve">Mariusz Truchan i Ewa  Truchan </t>
  </si>
  <si>
    <t>Rafał Duda i Urszula  Duda</t>
  </si>
  <si>
    <t xml:space="preserve">Jan Szymczyk i Anna Agnieszka Szymczyk </t>
  </si>
  <si>
    <t>Dorota Ołów i Dariusz Ołów</t>
  </si>
  <si>
    <t>Waldemar  Jabłoński i Dorota Anna Jabłońska</t>
  </si>
  <si>
    <t xml:space="preserve">Tomasz Stankiewicz/ Kamil Stankiewicz /Agnieszka Stankiewicz Łuczkiewicz </t>
  </si>
  <si>
    <t>Zużycie energii 2020</t>
  </si>
  <si>
    <t xml:space="preserve">Moc paneli PV </t>
  </si>
  <si>
    <t>Wartość dofiansowania (65%)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</si>
</sst>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10</xdr:col>
      <xdr:colOff>845820</xdr:colOff>
      <xdr:row>0</xdr:row>
      <xdr:rowOff>464405</xdr:rowOff>
    </xdr:to>
    <xdr:pic>
      <xdr:nvPicPr>
        <xdr:cNvPr id="2" name="Obraz 1" descr="C:\Users\janusz.kobryn\Downloads\Zestaw+logotypĂłw+monochrom+GRAY+EFR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0"/>
          <a:ext cx="5760720" cy="464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topLeftCell="A43" workbookViewId="0">
      <selection activeCell="A4" sqref="A4:A56"/>
    </sheetView>
  </sheetViews>
  <sheetFormatPr defaultRowHeight="35.25" customHeight="1" x14ac:dyDescent="0.25"/>
  <cols>
    <col min="1" max="1" width="6.140625" customWidth="1"/>
    <col min="2" max="2" width="8.140625" customWidth="1"/>
    <col min="3" max="3" width="52.42578125" customWidth="1"/>
    <col min="4" max="4" width="11.140625" customWidth="1"/>
    <col min="5" max="5" width="12.28515625" customWidth="1"/>
    <col min="6" max="6" width="9.5703125" customWidth="1"/>
    <col min="7" max="7" width="9.140625" style="20"/>
    <col min="10" max="10" width="13.28515625" customWidth="1"/>
    <col min="11" max="11" width="14.5703125" customWidth="1"/>
    <col min="12" max="12" width="14.85546875" customWidth="1"/>
    <col min="13" max="14" width="14.7109375" customWidth="1"/>
    <col min="15" max="15" width="17" customWidth="1"/>
  </cols>
  <sheetData>
    <row r="1" spans="1:15" ht="51.75" customHeight="1" x14ac:dyDescent="0.25"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5.25" customHeight="1" x14ac:dyDescent="0.25">
      <c r="B2" s="39" t="s">
        <v>15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02.75" customHeight="1" x14ac:dyDescent="0.25">
      <c r="A3" s="33" t="s">
        <v>47</v>
      </c>
      <c r="B3" s="1" t="s">
        <v>0</v>
      </c>
      <c r="C3" s="1" t="s">
        <v>46</v>
      </c>
      <c r="D3" s="1" t="s">
        <v>12</v>
      </c>
      <c r="E3" s="1" t="s">
        <v>9</v>
      </c>
      <c r="F3" s="1" t="s">
        <v>6</v>
      </c>
      <c r="G3" s="1" t="s">
        <v>1</v>
      </c>
      <c r="H3" s="2" t="s">
        <v>71</v>
      </c>
      <c r="I3" s="2" t="s">
        <v>72</v>
      </c>
      <c r="J3" s="2" t="s">
        <v>13</v>
      </c>
      <c r="K3" s="2" t="s">
        <v>14</v>
      </c>
      <c r="L3" s="2" t="s">
        <v>2</v>
      </c>
      <c r="M3" s="10" t="s">
        <v>10</v>
      </c>
      <c r="N3" s="10" t="s">
        <v>73</v>
      </c>
      <c r="O3" s="2" t="s">
        <v>5</v>
      </c>
    </row>
    <row r="4" spans="1:15" ht="35.25" customHeight="1" x14ac:dyDescent="0.25">
      <c r="A4" s="34">
        <v>1</v>
      </c>
      <c r="B4" s="3">
        <v>3</v>
      </c>
      <c r="C4" s="22" t="s">
        <v>16</v>
      </c>
      <c r="D4" s="3">
        <v>7</v>
      </c>
      <c r="E4" s="3">
        <v>0</v>
      </c>
      <c r="F4" s="15">
        <f>D4+E4</f>
        <v>7</v>
      </c>
      <c r="G4" s="3" t="s">
        <v>3</v>
      </c>
      <c r="H4" s="4">
        <v>3415</v>
      </c>
      <c r="I4" s="4">
        <f>ROUNDDOWN(((H4/950)*1.2),1)</f>
        <v>4.3</v>
      </c>
      <c r="J4" s="4">
        <f>I4*950</f>
        <v>4085</v>
      </c>
      <c r="K4" s="4"/>
      <c r="L4" s="5">
        <f t="shared" ref="L4:L9" si="0">I4*7000</f>
        <v>30100</v>
      </c>
      <c r="M4" s="11"/>
      <c r="N4" s="13">
        <f>L4*65%</f>
        <v>19565</v>
      </c>
      <c r="O4" s="35">
        <f>L4</f>
        <v>30100</v>
      </c>
    </row>
    <row r="5" spans="1:15" ht="35.25" customHeight="1" x14ac:dyDescent="0.25">
      <c r="A5" s="34">
        <v>2</v>
      </c>
      <c r="B5" s="3">
        <v>4</v>
      </c>
      <c r="C5" s="22" t="s">
        <v>17</v>
      </c>
      <c r="D5" s="3">
        <v>7</v>
      </c>
      <c r="E5" s="3">
        <v>0</v>
      </c>
      <c r="F5" s="15">
        <f t="shared" ref="F5:F45" si="1">D5+E5</f>
        <v>7</v>
      </c>
      <c r="G5" s="3" t="s">
        <v>3</v>
      </c>
      <c r="H5" s="4">
        <v>3463</v>
      </c>
      <c r="I5" s="4">
        <f t="shared" ref="I5:I50" si="2">ROUNDDOWN(((H5/950)*1.2),1)</f>
        <v>4.3</v>
      </c>
      <c r="J5" s="4">
        <f t="shared" ref="J5:J56" si="3">I5*950</f>
        <v>4085</v>
      </c>
      <c r="K5" s="4"/>
      <c r="L5" s="5">
        <f t="shared" si="0"/>
        <v>30100</v>
      </c>
      <c r="M5" s="11"/>
      <c r="N5" s="13">
        <f t="shared" ref="N5:N19" si="4">L5*65%</f>
        <v>19565</v>
      </c>
      <c r="O5" s="35">
        <f t="shared" ref="O5:O19" si="5">O4+L5</f>
        <v>60200</v>
      </c>
    </row>
    <row r="6" spans="1:15" ht="35.25" customHeight="1" x14ac:dyDescent="0.25">
      <c r="A6" s="34">
        <v>3</v>
      </c>
      <c r="B6" s="3">
        <v>5</v>
      </c>
      <c r="C6" s="36" t="s">
        <v>48</v>
      </c>
      <c r="D6" s="3">
        <v>7</v>
      </c>
      <c r="E6" s="3">
        <v>5</v>
      </c>
      <c r="F6" s="15">
        <f t="shared" si="1"/>
        <v>12</v>
      </c>
      <c r="G6" s="3" t="s">
        <v>3</v>
      </c>
      <c r="H6" s="4">
        <v>3518</v>
      </c>
      <c r="I6" s="4">
        <f t="shared" si="2"/>
        <v>4.4000000000000004</v>
      </c>
      <c r="J6" s="4">
        <f t="shared" si="3"/>
        <v>4180</v>
      </c>
      <c r="K6" s="4"/>
      <c r="L6" s="5">
        <f t="shared" si="0"/>
        <v>30800.000000000004</v>
      </c>
      <c r="M6" s="11"/>
      <c r="N6" s="13">
        <f t="shared" si="4"/>
        <v>20020.000000000004</v>
      </c>
      <c r="O6" s="35">
        <f t="shared" si="5"/>
        <v>91000</v>
      </c>
    </row>
    <row r="7" spans="1:15" ht="35.25" customHeight="1" x14ac:dyDescent="0.25">
      <c r="A7" s="34">
        <v>4</v>
      </c>
      <c r="B7" s="3">
        <v>6</v>
      </c>
      <c r="C7" s="22" t="s">
        <v>49</v>
      </c>
      <c r="D7" s="3">
        <v>7</v>
      </c>
      <c r="E7" s="3">
        <v>0</v>
      </c>
      <c r="F7" s="15">
        <f t="shared" si="1"/>
        <v>7</v>
      </c>
      <c r="G7" s="3" t="s">
        <v>3</v>
      </c>
      <c r="H7" s="4">
        <v>3430</v>
      </c>
      <c r="I7" s="4">
        <f t="shared" si="2"/>
        <v>4.3</v>
      </c>
      <c r="J7" s="4">
        <f t="shared" si="3"/>
        <v>4085</v>
      </c>
      <c r="K7" s="4"/>
      <c r="L7" s="5">
        <f t="shared" si="0"/>
        <v>30100</v>
      </c>
      <c r="M7" s="11"/>
      <c r="N7" s="13">
        <f t="shared" si="4"/>
        <v>19565</v>
      </c>
      <c r="O7" s="35">
        <f t="shared" si="5"/>
        <v>121100</v>
      </c>
    </row>
    <row r="8" spans="1:15" ht="35.25" customHeight="1" x14ac:dyDescent="0.25">
      <c r="A8" s="34">
        <v>5</v>
      </c>
      <c r="B8" s="15">
        <v>10</v>
      </c>
      <c r="C8" s="23" t="s">
        <v>18</v>
      </c>
      <c r="D8" s="15">
        <v>7</v>
      </c>
      <c r="E8" s="15">
        <v>0</v>
      </c>
      <c r="F8" s="15">
        <f t="shared" si="1"/>
        <v>7</v>
      </c>
      <c r="G8" s="15" t="s">
        <v>3</v>
      </c>
      <c r="H8" s="4">
        <v>3513</v>
      </c>
      <c r="I8" s="4">
        <f t="shared" si="2"/>
        <v>4.4000000000000004</v>
      </c>
      <c r="J8" s="4">
        <f t="shared" si="3"/>
        <v>4180</v>
      </c>
      <c r="K8" s="4"/>
      <c r="L8" s="5">
        <f t="shared" si="0"/>
        <v>30800.000000000004</v>
      </c>
      <c r="M8" s="11"/>
      <c r="N8" s="13">
        <f t="shared" si="4"/>
        <v>20020.000000000004</v>
      </c>
      <c r="O8" s="35">
        <f t="shared" si="5"/>
        <v>151900</v>
      </c>
    </row>
    <row r="9" spans="1:15" ht="35.25" customHeight="1" x14ac:dyDescent="0.25">
      <c r="A9" s="34">
        <v>6</v>
      </c>
      <c r="B9" s="3">
        <v>11</v>
      </c>
      <c r="C9" s="22" t="s">
        <v>19</v>
      </c>
      <c r="D9" s="3">
        <v>7</v>
      </c>
      <c r="E9" s="3">
        <v>0</v>
      </c>
      <c r="F9" s="15">
        <f t="shared" si="1"/>
        <v>7</v>
      </c>
      <c r="G9" s="3" t="s">
        <v>3</v>
      </c>
      <c r="H9" s="4">
        <v>1939</v>
      </c>
      <c r="I9" s="4">
        <f t="shared" si="2"/>
        <v>2.4</v>
      </c>
      <c r="J9" s="4">
        <f t="shared" si="3"/>
        <v>2280</v>
      </c>
      <c r="K9" s="4"/>
      <c r="L9" s="5">
        <f t="shared" si="0"/>
        <v>16800</v>
      </c>
      <c r="M9" s="11"/>
      <c r="N9" s="13">
        <f t="shared" si="4"/>
        <v>10920</v>
      </c>
      <c r="O9" s="35">
        <f t="shared" si="5"/>
        <v>168700</v>
      </c>
    </row>
    <row r="10" spans="1:15" ht="35.25" customHeight="1" x14ac:dyDescent="0.25">
      <c r="A10" s="34">
        <v>7</v>
      </c>
      <c r="B10" s="3">
        <v>12</v>
      </c>
      <c r="C10" s="27" t="s">
        <v>50</v>
      </c>
      <c r="D10" s="3">
        <v>7</v>
      </c>
      <c r="E10" s="19">
        <v>0</v>
      </c>
      <c r="F10" s="15">
        <f t="shared" si="1"/>
        <v>7</v>
      </c>
      <c r="G10" s="3" t="s">
        <v>3</v>
      </c>
      <c r="H10" s="4">
        <v>4350</v>
      </c>
      <c r="I10" s="6">
        <f t="shared" si="2"/>
        <v>5.4</v>
      </c>
      <c r="J10" s="4">
        <f t="shared" si="3"/>
        <v>5130</v>
      </c>
      <c r="K10" s="4"/>
      <c r="L10" s="7">
        <f>I10*6000</f>
        <v>32400.000000000004</v>
      </c>
      <c r="M10" s="12"/>
      <c r="N10" s="13">
        <f t="shared" si="4"/>
        <v>21060.000000000004</v>
      </c>
      <c r="O10" s="35">
        <f t="shared" si="5"/>
        <v>201100</v>
      </c>
    </row>
    <row r="11" spans="1:15" ht="35.25" customHeight="1" x14ac:dyDescent="0.25">
      <c r="A11" s="34">
        <v>8</v>
      </c>
      <c r="B11" s="3">
        <v>13</v>
      </c>
      <c r="C11" s="24" t="s">
        <v>51</v>
      </c>
      <c r="D11" s="3">
        <v>7</v>
      </c>
      <c r="E11" s="3">
        <v>0</v>
      </c>
      <c r="F11" s="15">
        <f t="shared" si="1"/>
        <v>7</v>
      </c>
      <c r="G11" s="3" t="s">
        <v>3</v>
      </c>
      <c r="H11" s="4">
        <v>3038</v>
      </c>
      <c r="I11" s="4">
        <f t="shared" si="2"/>
        <v>3.8</v>
      </c>
      <c r="J11" s="4">
        <f t="shared" si="3"/>
        <v>3610</v>
      </c>
      <c r="K11" s="4"/>
      <c r="L11" s="5">
        <f>I11*7000</f>
        <v>26600</v>
      </c>
      <c r="M11" s="11"/>
      <c r="N11" s="13">
        <f t="shared" si="4"/>
        <v>17290</v>
      </c>
      <c r="O11" s="35">
        <f t="shared" si="5"/>
        <v>227700</v>
      </c>
    </row>
    <row r="12" spans="1:15" ht="35.25" customHeight="1" x14ac:dyDescent="0.25">
      <c r="A12" s="34">
        <v>9</v>
      </c>
      <c r="B12" s="3">
        <v>14</v>
      </c>
      <c r="C12" s="25" t="s">
        <v>20</v>
      </c>
      <c r="D12" s="3">
        <v>7</v>
      </c>
      <c r="E12" s="3">
        <v>0</v>
      </c>
      <c r="F12" s="15">
        <f t="shared" si="1"/>
        <v>7</v>
      </c>
      <c r="G12" s="3" t="s">
        <v>3</v>
      </c>
      <c r="H12" s="4">
        <v>2911</v>
      </c>
      <c r="I12" s="4">
        <f t="shared" si="2"/>
        <v>3.6</v>
      </c>
      <c r="J12" s="4">
        <f t="shared" si="3"/>
        <v>3420</v>
      </c>
      <c r="K12" s="4"/>
      <c r="L12" s="5">
        <f>I12*7000</f>
        <v>25200</v>
      </c>
      <c r="M12" s="11"/>
      <c r="N12" s="13">
        <f t="shared" si="4"/>
        <v>16380</v>
      </c>
      <c r="O12" s="35">
        <f t="shared" si="5"/>
        <v>252900</v>
      </c>
    </row>
    <row r="13" spans="1:15" ht="35.25" customHeight="1" x14ac:dyDescent="0.25">
      <c r="A13" s="34">
        <v>10</v>
      </c>
      <c r="B13" s="3">
        <v>15</v>
      </c>
      <c r="C13" s="22" t="s">
        <v>52</v>
      </c>
      <c r="D13" s="3">
        <v>7</v>
      </c>
      <c r="E13" s="3">
        <v>0</v>
      </c>
      <c r="F13" s="15">
        <f t="shared" si="1"/>
        <v>7</v>
      </c>
      <c r="G13" s="3" t="s">
        <v>3</v>
      </c>
      <c r="H13" s="4">
        <v>4623</v>
      </c>
      <c r="I13" s="4">
        <f t="shared" si="2"/>
        <v>5.8</v>
      </c>
      <c r="J13" s="4">
        <f t="shared" si="3"/>
        <v>5510</v>
      </c>
      <c r="K13" s="4"/>
      <c r="L13" s="5">
        <f>I13*6000</f>
        <v>34800</v>
      </c>
      <c r="M13" s="11"/>
      <c r="N13" s="13">
        <f t="shared" si="4"/>
        <v>22620</v>
      </c>
      <c r="O13" s="35">
        <f t="shared" si="5"/>
        <v>287700</v>
      </c>
    </row>
    <row r="14" spans="1:15" ht="35.25" customHeight="1" x14ac:dyDescent="0.25">
      <c r="A14" s="34">
        <v>11</v>
      </c>
      <c r="B14" s="15">
        <v>16</v>
      </c>
      <c r="C14" s="23" t="s">
        <v>21</v>
      </c>
      <c r="D14" s="15">
        <v>7</v>
      </c>
      <c r="E14" s="15">
        <v>5</v>
      </c>
      <c r="F14" s="15">
        <f t="shared" si="1"/>
        <v>12</v>
      </c>
      <c r="G14" s="15" t="s">
        <v>3</v>
      </c>
      <c r="H14" s="4">
        <v>4577</v>
      </c>
      <c r="I14" s="4">
        <f t="shared" si="2"/>
        <v>5.7</v>
      </c>
      <c r="J14" s="4">
        <f t="shared" si="3"/>
        <v>5415</v>
      </c>
      <c r="K14" s="4"/>
      <c r="L14" s="5">
        <f>I14*6000</f>
        <v>34200</v>
      </c>
      <c r="M14" s="11"/>
      <c r="N14" s="13">
        <f t="shared" si="4"/>
        <v>22230</v>
      </c>
      <c r="O14" s="35">
        <f t="shared" si="5"/>
        <v>321900</v>
      </c>
    </row>
    <row r="15" spans="1:15" ht="35.25" customHeight="1" x14ac:dyDescent="0.25">
      <c r="A15" s="34">
        <v>12</v>
      </c>
      <c r="B15" s="3">
        <v>17</v>
      </c>
      <c r="C15" s="27" t="s">
        <v>22</v>
      </c>
      <c r="D15" s="3">
        <v>7</v>
      </c>
      <c r="E15" s="3">
        <v>0</v>
      </c>
      <c r="F15" s="15">
        <f t="shared" si="1"/>
        <v>7</v>
      </c>
      <c r="G15" s="3" t="s">
        <v>3</v>
      </c>
      <c r="H15" s="4">
        <v>3225</v>
      </c>
      <c r="I15" s="4">
        <f t="shared" si="2"/>
        <v>4</v>
      </c>
      <c r="J15" s="4">
        <f t="shared" si="3"/>
        <v>3800</v>
      </c>
      <c r="K15" s="4"/>
      <c r="L15" s="5">
        <f>I15*7000</f>
        <v>28000</v>
      </c>
      <c r="M15" s="11"/>
      <c r="N15" s="13">
        <f>L15*65%</f>
        <v>18200</v>
      </c>
      <c r="O15" s="35">
        <f t="shared" si="5"/>
        <v>349900</v>
      </c>
    </row>
    <row r="16" spans="1:15" ht="35.25" customHeight="1" x14ac:dyDescent="0.25">
      <c r="A16" s="34">
        <v>13</v>
      </c>
      <c r="B16" s="15">
        <v>19</v>
      </c>
      <c r="C16" s="23" t="s">
        <v>23</v>
      </c>
      <c r="D16" s="15">
        <v>7</v>
      </c>
      <c r="E16" s="15">
        <v>0</v>
      </c>
      <c r="F16" s="15">
        <f t="shared" si="1"/>
        <v>7</v>
      </c>
      <c r="G16" s="15" t="s">
        <v>3</v>
      </c>
      <c r="H16" s="4">
        <v>4112</v>
      </c>
      <c r="I16" s="4">
        <f t="shared" si="2"/>
        <v>5.0999999999999996</v>
      </c>
      <c r="J16" s="4">
        <f t="shared" si="3"/>
        <v>4845</v>
      </c>
      <c r="K16" s="4"/>
      <c r="L16" s="5">
        <f>I16*6000</f>
        <v>30599.999999999996</v>
      </c>
      <c r="M16" s="11"/>
      <c r="N16" s="13">
        <f t="shared" si="4"/>
        <v>19890</v>
      </c>
      <c r="O16" s="35">
        <f t="shared" si="5"/>
        <v>380500</v>
      </c>
    </row>
    <row r="17" spans="1:15" ht="35.25" customHeight="1" x14ac:dyDescent="0.25">
      <c r="A17" s="34">
        <v>14</v>
      </c>
      <c r="B17" s="15">
        <v>20</v>
      </c>
      <c r="C17" s="23" t="s">
        <v>53</v>
      </c>
      <c r="D17" s="15">
        <v>7</v>
      </c>
      <c r="E17" s="15">
        <v>0</v>
      </c>
      <c r="F17" s="15">
        <f t="shared" si="1"/>
        <v>7</v>
      </c>
      <c r="G17" s="15" t="s">
        <v>3</v>
      </c>
      <c r="H17" s="4">
        <v>9772</v>
      </c>
      <c r="I17" s="4">
        <v>10</v>
      </c>
      <c r="J17" s="4">
        <f t="shared" si="3"/>
        <v>9500</v>
      </c>
      <c r="K17" s="4"/>
      <c r="L17" s="5">
        <f>I17*6000</f>
        <v>60000</v>
      </c>
      <c r="M17" s="11"/>
      <c r="N17" s="13">
        <f t="shared" si="4"/>
        <v>39000</v>
      </c>
      <c r="O17" s="35">
        <f t="shared" si="5"/>
        <v>440500</v>
      </c>
    </row>
    <row r="18" spans="1:15" ht="35.25" customHeight="1" x14ac:dyDescent="0.25">
      <c r="A18" s="34">
        <v>15</v>
      </c>
      <c r="B18" s="16">
        <v>21</v>
      </c>
      <c r="C18" s="26" t="s">
        <v>24</v>
      </c>
      <c r="D18" s="16">
        <v>7</v>
      </c>
      <c r="E18" s="16">
        <v>0</v>
      </c>
      <c r="F18" s="15">
        <f t="shared" si="1"/>
        <v>7</v>
      </c>
      <c r="G18" s="16" t="s">
        <v>3</v>
      </c>
      <c r="H18" s="4">
        <v>3633</v>
      </c>
      <c r="I18" s="4">
        <f t="shared" si="2"/>
        <v>4.5</v>
      </c>
      <c r="J18" s="4">
        <f t="shared" si="3"/>
        <v>4275</v>
      </c>
      <c r="K18" s="4"/>
      <c r="L18" s="5">
        <f>I18*7000</f>
        <v>31500</v>
      </c>
      <c r="M18" s="11"/>
      <c r="N18" s="13">
        <f t="shared" si="4"/>
        <v>20475</v>
      </c>
      <c r="O18" s="35">
        <f t="shared" si="5"/>
        <v>472000</v>
      </c>
    </row>
    <row r="19" spans="1:15" ht="35.25" customHeight="1" x14ac:dyDescent="0.25">
      <c r="A19" s="34">
        <v>16</v>
      </c>
      <c r="B19" s="3">
        <v>22</v>
      </c>
      <c r="C19" s="22" t="s">
        <v>25</v>
      </c>
      <c r="D19" s="3">
        <v>7</v>
      </c>
      <c r="E19" s="3">
        <v>0</v>
      </c>
      <c r="F19" s="15">
        <f t="shared" si="1"/>
        <v>7</v>
      </c>
      <c r="G19" s="3" t="s">
        <v>3</v>
      </c>
      <c r="H19" s="4">
        <v>2590</v>
      </c>
      <c r="I19" s="4">
        <f t="shared" si="2"/>
        <v>3.2</v>
      </c>
      <c r="J19" s="4">
        <f t="shared" si="3"/>
        <v>3040</v>
      </c>
      <c r="K19" s="4"/>
      <c r="L19" s="5">
        <f>I19*7000</f>
        <v>22400</v>
      </c>
      <c r="M19" s="11"/>
      <c r="N19" s="13">
        <f t="shared" si="4"/>
        <v>14560</v>
      </c>
      <c r="O19" s="35">
        <f t="shared" si="5"/>
        <v>494400</v>
      </c>
    </row>
    <row r="20" spans="1:15" ht="35.25" customHeight="1" x14ac:dyDescent="0.25">
      <c r="A20" s="34">
        <v>17</v>
      </c>
      <c r="B20" s="16">
        <v>23</v>
      </c>
      <c r="C20" s="30" t="s">
        <v>54</v>
      </c>
      <c r="D20" s="16">
        <v>7</v>
      </c>
      <c r="E20" s="16">
        <v>0</v>
      </c>
      <c r="F20" s="15">
        <f t="shared" si="1"/>
        <v>7</v>
      </c>
      <c r="G20" s="16" t="s">
        <v>11</v>
      </c>
      <c r="H20" s="4">
        <v>1674</v>
      </c>
      <c r="I20" s="4">
        <f t="shared" si="2"/>
        <v>2.1</v>
      </c>
      <c r="J20" s="4">
        <f t="shared" si="3"/>
        <v>1995</v>
      </c>
      <c r="K20" s="4">
        <f>4*950</f>
        <v>3800</v>
      </c>
      <c r="L20" s="5">
        <f>I20*7000</f>
        <v>14700</v>
      </c>
      <c r="M20" s="13">
        <v>18000</v>
      </c>
      <c r="N20" s="13">
        <f>(L20+M20)*65%</f>
        <v>21255</v>
      </c>
      <c r="O20" s="35">
        <f>O19+L20+M20</f>
        <v>527100</v>
      </c>
    </row>
    <row r="21" spans="1:15" ht="35.25" customHeight="1" x14ac:dyDescent="0.25">
      <c r="A21" s="34">
        <v>18</v>
      </c>
      <c r="B21" s="3">
        <v>24</v>
      </c>
      <c r="C21" s="27" t="s">
        <v>26</v>
      </c>
      <c r="D21" s="3">
        <v>7</v>
      </c>
      <c r="E21" s="3">
        <v>0</v>
      </c>
      <c r="F21" s="15">
        <f t="shared" si="1"/>
        <v>7</v>
      </c>
      <c r="G21" s="3" t="s">
        <v>3</v>
      </c>
      <c r="H21" s="4">
        <v>2990</v>
      </c>
      <c r="I21" s="4">
        <f t="shared" si="2"/>
        <v>3.7</v>
      </c>
      <c r="J21" s="4">
        <f t="shared" si="3"/>
        <v>3515</v>
      </c>
      <c r="K21" s="4"/>
      <c r="L21" s="5">
        <f>I21*7000</f>
        <v>25900</v>
      </c>
      <c r="M21" s="13"/>
      <c r="N21" s="13">
        <f>L21*65%</f>
        <v>16835</v>
      </c>
      <c r="O21" s="35">
        <f t="shared" ref="O21:O33" si="6">O20+L21</f>
        <v>553000</v>
      </c>
    </row>
    <row r="22" spans="1:15" ht="35.25" customHeight="1" x14ac:dyDescent="0.25">
      <c r="A22" s="34">
        <v>19</v>
      </c>
      <c r="B22" s="15">
        <v>25</v>
      </c>
      <c r="C22" s="23" t="s">
        <v>27</v>
      </c>
      <c r="D22" s="15">
        <v>7</v>
      </c>
      <c r="E22" s="15">
        <v>5</v>
      </c>
      <c r="F22" s="15">
        <f t="shared" si="1"/>
        <v>12</v>
      </c>
      <c r="G22" s="15" t="s">
        <v>3</v>
      </c>
      <c r="H22" s="4">
        <v>4602</v>
      </c>
      <c r="I22" s="4">
        <f t="shared" si="2"/>
        <v>5.8</v>
      </c>
      <c r="J22" s="4">
        <f t="shared" si="3"/>
        <v>5510</v>
      </c>
      <c r="K22" s="4"/>
      <c r="L22" s="5">
        <f>I22*6000</f>
        <v>34800</v>
      </c>
      <c r="M22" s="13"/>
      <c r="N22" s="13">
        <f t="shared" ref="N22:N33" si="7">L22*65%</f>
        <v>22620</v>
      </c>
      <c r="O22" s="35">
        <f t="shared" si="6"/>
        <v>587800</v>
      </c>
    </row>
    <row r="23" spans="1:15" ht="35.25" customHeight="1" x14ac:dyDescent="0.25">
      <c r="A23" s="34">
        <v>20</v>
      </c>
      <c r="B23" s="3">
        <v>27</v>
      </c>
      <c r="C23" s="27" t="s">
        <v>55</v>
      </c>
      <c r="D23" s="3">
        <v>7</v>
      </c>
      <c r="E23" s="3">
        <v>0</v>
      </c>
      <c r="F23" s="15">
        <f t="shared" si="1"/>
        <v>7</v>
      </c>
      <c r="G23" s="3" t="s">
        <v>3</v>
      </c>
      <c r="H23" s="4">
        <v>2582</v>
      </c>
      <c r="I23" s="4">
        <f t="shared" si="2"/>
        <v>3.2</v>
      </c>
      <c r="J23" s="4">
        <f t="shared" si="3"/>
        <v>3040</v>
      </c>
      <c r="K23" s="4"/>
      <c r="L23" s="5">
        <f>I23*7000</f>
        <v>22400</v>
      </c>
      <c r="M23" s="13"/>
      <c r="N23" s="13">
        <f t="shared" si="7"/>
        <v>14560</v>
      </c>
      <c r="O23" s="35">
        <f t="shared" si="6"/>
        <v>610200</v>
      </c>
    </row>
    <row r="24" spans="1:15" ht="35.25" customHeight="1" x14ac:dyDescent="0.25">
      <c r="A24" s="34">
        <v>21</v>
      </c>
      <c r="B24" s="3">
        <v>28</v>
      </c>
      <c r="C24" s="22" t="s">
        <v>56</v>
      </c>
      <c r="D24" s="3">
        <v>7</v>
      </c>
      <c r="E24" s="3">
        <v>0</v>
      </c>
      <c r="F24" s="15">
        <f t="shared" si="1"/>
        <v>7</v>
      </c>
      <c r="G24" s="3" t="s">
        <v>3</v>
      </c>
      <c r="H24" s="4">
        <v>2627</v>
      </c>
      <c r="I24" s="4">
        <f t="shared" si="2"/>
        <v>3.3</v>
      </c>
      <c r="J24" s="4">
        <f t="shared" si="3"/>
        <v>3135</v>
      </c>
      <c r="K24" s="4"/>
      <c r="L24" s="5">
        <f>I24*7000</f>
        <v>23100</v>
      </c>
      <c r="M24" s="13"/>
      <c r="N24" s="13">
        <f t="shared" si="7"/>
        <v>15015</v>
      </c>
      <c r="O24" s="35">
        <f t="shared" si="6"/>
        <v>633300</v>
      </c>
    </row>
    <row r="25" spans="1:15" ht="35.25" customHeight="1" x14ac:dyDescent="0.25">
      <c r="A25" s="34">
        <v>22</v>
      </c>
      <c r="B25" s="15">
        <v>29</v>
      </c>
      <c r="C25" s="23" t="s">
        <v>28</v>
      </c>
      <c r="D25" s="15">
        <v>7</v>
      </c>
      <c r="E25" s="15">
        <v>5</v>
      </c>
      <c r="F25" s="15">
        <f t="shared" si="1"/>
        <v>12</v>
      </c>
      <c r="G25" s="15" t="s">
        <v>3</v>
      </c>
      <c r="H25" s="6">
        <v>4548</v>
      </c>
      <c r="I25" s="6">
        <f t="shared" si="2"/>
        <v>5.7</v>
      </c>
      <c r="J25" s="4">
        <f t="shared" si="3"/>
        <v>5415</v>
      </c>
      <c r="K25" s="4"/>
      <c r="L25" s="8">
        <f>I25*6000</f>
        <v>34200</v>
      </c>
      <c r="M25" s="7"/>
      <c r="N25" s="13">
        <f t="shared" si="7"/>
        <v>22230</v>
      </c>
      <c r="O25" s="35">
        <f t="shared" si="6"/>
        <v>667500</v>
      </c>
    </row>
    <row r="26" spans="1:15" ht="35.25" customHeight="1" x14ac:dyDescent="0.25">
      <c r="A26" s="34">
        <v>23</v>
      </c>
      <c r="B26" s="6">
        <v>31</v>
      </c>
      <c r="C26" s="28" t="s">
        <v>29</v>
      </c>
      <c r="D26" s="6">
        <v>7</v>
      </c>
      <c r="E26" s="6">
        <v>10</v>
      </c>
      <c r="F26" s="15">
        <f t="shared" si="1"/>
        <v>17</v>
      </c>
      <c r="G26" s="6" t="s">
        <v>3</v>
      </c>
      <c r="H26" s="4">
        <v>3000</v>
      </c>
      <c r="I26" s="4">
        <f t="shared" si="2"/>
        <v>3.7</v>
      </c>
      <c r="J26" s="4">
        <f t="shared" si="3"/>
        <v>3515</v>
      </c>
      <c r="K26" s="4"/>
      <c r="L26" s="5">
        <f>I26*7000</f>
        <v>25900</v>
      </c>
      <c r="M26" s="13"/>
      <c r="N26" s="13">
        <f t="shared" si="7"/>
        <v>16835</v>
      </c>
      <c r="O26" s="35">
        <f t="shared" si="6"/>
        <v>693400</v>
      </c>
    </row>
    <row r="27" spans="1:15" ht="35.25" customHeight="1" x14ac:dyDescent="0.25">
      <c r="A27" s="34">
        <v>24</v>
      </c>
      <c r="B27" s="15">
        <v>32</v>
      </c>
      <c r="C27" s="29" t="s">
        <v>30</v>
      </c>
      <c r="D27" s="15">
        <v>7</v>
      </c>
      <c r="E27" s="15">
        <v>0</v>
      </c>
      <c r="F27" s="15">
        <f t="shared" si="1"/>
        <v>7</v>
      </c>
      <c r="G27" s="15" t="s">
        <v>3</v>
      </c>
      <c r="H27" s="4">
        <v>4961</v>
      </c>
      <c r="I27" s="4">
        <f t="shared" si="2"/>
        <v>6.2</v>
      </c>
      <c r="J27" s="4">
        <f t="shared" si="3"/>
        <v>5890</v>
      </c>
      <c r="K27" s="4"/>
      <c r="L27" s="5">
        <f>I27*6000</f>
        <v>37200</v>
      </c>
      <c r="M27" s="13"/>
      <c r="N27" s="13">
        <f t="shared" si="7"/>
        <v>24180</v>
      </c>
      <c r="O27" s="35">
        <f t="shared" si="6"/>
        <v>730600</v>
      </c>
    </row>
    <row r="28" spans="1:15" ht="35.25" customHeight="1" x14ac:dyDescent="0.25">
      <c r="A28" s="34">
        <v>25</v>
      </c>
      <c r="B28" s="15">
        <v>33</v>
      </c>
      <c r="C28" s="23" t="s">
        <v>57</v>
      </c>
      <c r="D28" s="15">
        <v>7</v>
      </c>
      <c r="E28" s="15">
        <v>0</v>
      </c>
      <c r="F28" s="15">
        <f t="shared" si="1"/>
        <v>7</v>
      </c>
      <c r="G28" s="15" t="s">
        <v>3</v>
      </c>
      <c r="H28" s="4">
        <v>7474</v>
      </c>
      <c r="I28" s="4">
        <f t="shared" si="2"/>
        <v>9.4</v>
      </c>
      <c r="J28" s="4">
        <f t="shared" si="3"/>
        <v>8930</v>
      </c>
      <c r="K28" s="4"/>
      <c r="L28" s="5">
        <f>I28*6000</f>
        <v>56400</v>
      </c>
      <c r="M28" s="13"/>
      <c r="N28" s="13">
        <f t="shared" si="7"/>
        <v>36660</v>
      </c>
      <c r="O28" s="35">
        <f t="shared" si="6"/>
        <v>787000</v>
      </c>
    </row>
    <row r="29" spans="1:15" ht="35.25" customHeight="1" x14ac:dyDescent="0.25">
      <c r="A29" s="34">
        <v>26</v>
      </c>
      <c r="B29" s="15">
        <v>38</v>
      </c>
      <c r="C29" s="29" t="s">
        <v>58</v>
      </c>
      <c r="D29" s="15">
        <v>7</v>
      </c>
      <c r="E29" s="15">
        <v>0</v>
      </c>
      <c r="F29" s="15">
        <f t="shared" si="1"/>
        <v>7</v>
      </c>
      <c r="G29" s="15" t="s">
        <v>3</v>
      </c>
      <c r="H29" s="4">
        <v>5320</v>
      </c>
      <c r="I29" s="4">
        <f t="shared" si="2"/>
        <v>6.7</v>
      </c>
      <c r="J29" s="4">
        <f t="shared" si="3"/>
        <v>6365</v>
      </c>
      <c r="K29" s="4"/>
      <c r="L29" s="5">
        <f>I29*6000</f>
        <v>40200</v>
      </c>
      <c r="M29" s="13"/>
      <c r="N29" s="13">
        <f t="shared" si="7"/>
        <v>26130</v>
      </c>
      <c r="O29" s="35">
        <f t="shared" si="6"/>
        <v>827200</v>
      </c>
    </row>
    <row r="30" spans="1:15" ht="35.25" customHeight="1" x14ac:dyDescent="0.25">
      <c r="A30" s="34">
        <v>27</v>
      </c>
      <c r="B30" s="15">
        <v>39</v>
      </c>
      <c r="C30" s="29" t="s">
        <v>31</v>
      </c>
      <c r="D30" s="15">
        <v>7</v>
      </c>
      <c r="E30" s="15">
        <v>5</v>
      </c>
      <c r="F30" s="15">
        <f t="shared" si="1"/>
        <v>12</v>
      </c>
      <c r="G30" s="15" t="s">
        <v>3</v>
      </c>
      <c r="H30" s="4">
        <v>4655</v>
      </c>
      <c r="I30" s="4">
        <f t="shared" si="2"/>
        <v>5.8</v>
      </c>
      <c r="J30" s="4">
        <f t="shared" si="3"/>
        <v>5510</v>
      </c>
      <c r="K30" s="4"/>
      <c r="L30" s="5">
        <f>I30*6000</f>
        <v>34800</v>
      </c>
      <c r="M30" s="13"/>
      <c r="N30" s="13">
        <f t="shared" si="7"/>
        <v>22620</v>
      </c>
      <c r="O30" s="35">
        <f t="shared" si="6"/>
        <v>862000</v>
      </c>
    </row>
    <row r="31" spans="1:15" ht="35.25" customHeight="1" x14ac:dyDescent="0.25">
      <c r="A31" s="34">
        <v>28</v>
      </c>
      <c r="B31" s="6">
        <v>40</v>
      </c>
      <c r="C31" s="28" t="s">
        <v>69</v>
      </c>
      <c r="D31" s="6">
        <v>7</v>
      </c>
      <c r="E31" s="6">
        <v>0</v>
      </c>
      <c r="F31" s="15">
        <f t="shared" si="1"/>
        <v>7</v>
      </c>
      <c r="G31" s="6" t="s">
        <v>3</v>
      </c>
      <c r="H31" s="4">
        <v>2006</v>
      </c>
      <c r="I31" s="4">
        <f t="shared" si="2"/>
        <v>2.5</v>
      </c>
      <c r="J31" s="4">
        <f t="shared" si="3"/>
        <v>2375</v>
      </c>
      <c r="K31" s="4"/>
      <c r="L31" s="5">
        <f>I31*7000</f>
        <v>17500</v>
      </c>
      <c r="M31" s="13"/>
      <c r="N31" s="13">
        <f t="shared" si="7"/>
        <v>11375</v>
      </c>
      <c r="O31" s="35">
        <f t="shared" si="6"/>
        <v>879500</v>
      </c>
    </row>
    <row r="32" spans="1:15" ht="35.25" customHeight="1" x14ac:dyDescent="0.25">
      <c r="A32" s="34">
        <v>29</v>
      </c>
      <c r="B32" s="15">
        <v>41</v>
      </c>
      <c r="C32" s="29" t="s">
        <v>59</v>
      </c>
      <c r="D32" s="15">
        <v>7</v>
      </c>
      <c r="E32" s="15">
        <v>0</v>
      </c>
      <c r="F32" s="15">
        <f t="shared" si="1"/>
        <v>7</v>
      </c>
      <c r="G32" s="15" t="s">
        <v>3</v>
      </c>
      <c r="H32" s="4">
        <v>5160</v>
      </c>
      <c r="I32" s="4">
        <f t="shared" si="2"/>
        <v>6.5</v>
      </c>
      <c r="J32" s="4">
        <f t="shared" si="3"/>
        <v>6175</v>
      </c>
      <c r="K32" s="4"/>
      <c r="L32" s="5">
        <f>I32*6000</f>
        <v>39000</v>
      </c>
      <c r="M32" s="13"/>
      <c r="N32" s="13">
        <f t="shared" si="7"/>
        <v>25350</v>
      </c>
      <c r="O32" s="35">
        <f t="shared" si="6"/>
        <v>918500</v>
      </c>
    </row>
    <row r="33" spans="1:15" ht="35.25" customHeight="1" x14ac:dyDescent="0.25">
      <c r="A33" s="34">
        <v>30</v>
      </c>
      <c r="B33" s="3">
        <v>42</v>
      </c>
      <c r="C33" s="27" t="s">
        <v>32</v>
      </c>
      <c r="D33" s="3">
        <v>7</v>
      </c>
      <c r="E33" s="3">
        <v>5</v>
      </c>
      <c r="F33" s="15">
        <f t="shared" si="1"/>
        <v>12</v>
      </c>
      <c r="G33" s="3" t="s">
        <v>3</v>
      </c>
      <c r="H33" s="4">
        <v>4278</v>
      </c>
      <c r="I33" s="4">
        <f t="shared" si="2"/>
        <v>5.4</v>
      </c>
      <c r="J33" s="4">
        <f t="shared" si="3"/>
        <v>5130</v>
      </c>
      <c r="K33" s="4"/>
      <c r="L33" s="5">
        <f>I33*6000</f>
        <v>32400.000000000004</v>
      </c>
      <c r="M33" s="13"/>
      <c r="N33" s="13">
        <f t="shared" si="7"/>
        <v>21060.000000000004</v>
      </c>
      <c r="O33" s="35">
        <f t="shared" si="6"/>
        <v>950900</v>
      </c>
    </row>
    <row r="34" spans="1:15" ht="35.25" customHeight="1" x14ac:dyDescent="0.25">
      <c r="A34" s="34">
        <v>31</v>
      </c>
      <c r="B34" s="16">
        <v>43</v>
      </c>
      <c r="C34" s="32" t="s">
        <v>33</v>
      </c>
      <c r="D34" s="16">
        <v>7</v>
      </c>
      <c r="E34" s="16">
        <v>5</v>
      </c>
      <c r="F34" s="15">
        <f t="shared" si="1"/>
        <v>12</v>
      </c>
      <c r="G34" s="16" t="s">
        <v>8</v>
      </c>
      <c r="H34" s="4">
        <v>4598</v>
      </c>
      <c r="I34" s="4">
        <f t="shared" si="2"/>
        <v>5.8</v>
      </c>
      <c r="J34" s="4">
        <f t="shared" si="3"/>
        <v>5510</v>
      </c>
      <c r="K34" s="4">
        <f>7*950</f>
        <v>6650</v>
      </c>
      <c r="L34" s="5">
        <f>I34*6000</f>
        <v>34800</v>
      </c>
      <c r="M34" s="13">
        <v>25000</v>
      </c>
      <c r="N34" s="13">
        <f>(L34+M34)*65%</f>
        <v>38870</v>
      </c>
      <c r="O34" s="35">
        <f>O33+L34+M34</f>
        <v>1010700</v>
      </c>
    </row>
    <row r="35" spans="1:15" ht="35.25" customHeight="1" x14ac:dyDescent="0.25">
      <c r="A35" s="34">
        <v>32</v>
      </c>
      <c r="B35" s="6">
        <v>45</v>
      </c>
      <c r="C35" s="32" t="s">
        <v>34</v>
      </c>
      <c r="D35" s="6">
        <v>7</v>
      </c>
      <c r="E35" s="6">
        <v>0</v>
      </c>
      <c r="F35" s="15">
        <f t="shared" si="1"/>
        <v>7</v>
      </c>
      <c r="G35" s="6" t="s">
        <v>3</v>
      </c>
      <c r="H35" s="4">
        <v>2964</v>
      </c>
      <c r="I35" s="4">
        <f t="shared" si="2"/>
        <v>3.7</v>
      </c>
      <c r="J35" s="4">
        <f t="shared" si="3"/>
        <v>3515</v>
      </c>
      <c r="K35" s="4"/>
      <c r="L35" s="5">
        <f>I35*7000</f>
        <v>25900</v>
      </c>
      <c r="M35" s="13"/>
      <c r="N35" s="13">
        <f>L35*65%</f>
        <v>16835</v>
      </c>
      <c r="O35" s="35">
        <f>O34+L35</f>
        <v>1036600</v>
      </c>
    </row>
    <row r="36" spans="1:15" ht="35.25" customHeight="1" x14ac:dyDescent="0.25">
      <c r="A36" s="34">
        <v>33</v>
      </c>
      <c r="B36" s="15">
        <v>47</v>
      </c>
      <c r="C36" s="32" t="s">
        <v>60</v>
      </c>
      <c r="D36" s="15">
        <v>7</v>
      </c>
      <c r="E36" s="15">
        <v>0</v>
      </c>
      <c r="F36" s="15">
        <f t="shared" si="1"/>
        <v>7</v>
      </c>
      <c r="G36" s="15" t="s">
        <v>3</v>
      </c>
      <c r="H36" s="4">
        <v>5664</v>
      </c>
      <c r="I36" s="6">
        <f t="shared" si="2"/>
        <v>7.1</v>
      </c>
      <c r="J36" s="4">
        <f t="shared" si="3"/>
        <v>6745</v>
      </c>
      <c r="K36" s="4"/>
      <c r="L36" s="7">
        <f>I36*6000</f>
        <v>42600</v>
      </c>
      <c r="M36" s="14"/>
      <c r="N36" s="14">
        <f>L36*65%</f>
        <v>27690</v>
      </c>
      <c r="O36" s="35">
        <f>O35+L36</f>
        <v>1079200</v>
      </c>
    </row>
    <row r="37" spans="1:15" ht="35.25" customHeight="1" x14ac:dyDescent="0.25">
      <c r="A37" s="34">
        <v>34</v>
      </c>
      <c r="B37" s="16">
        <v>49</v>
      </c>
      <c r="C37" s="32" t="s">
        <v>35</v>
      </c>
      <c r="D37" s="16">
        <v>7</v>
      </c>
      <c r="E37" s="16">
        <v>5</v>
      </c>
      <c r="F37" s="15">
        <f t="shared" si="1"/>
        <v>12</v>
      </c>
      <c r="G37" s="16" t="s">
        <v>4</v>
      </c>
      <c r="H37" s="4">
        <v>0</v>
      </c>
      <c r="I37" s="6">
        <v>0</v>
      </c>
      <c r="J37" s="4">
        <f t="shared" si="3"/>
        <v>0</v>
      </c>
      <c r="K37" s="4">
        <f>4*950</f>
        <v>3800</v>
      </c>
      <c r="L37" s="7">
        <v>0</v>
      </c>
      <c r="M37" s="14">
        <v>18000</v>
      </c>
      <c r="N37" s="14">
        <f>M37*65%</f>
        <v>11700</v>
      </c>
      <c r="O37" s="35">
        <f>O36+L37+M37</f>
        <v>1097200</v>
      </c>
    </row>
    <row r="38" spans="1:15" ht="35.25" customHeight="1" x14ac:dyDescent="0.25">
      <c r="A38" s="34">
        <v>35</v>
      </c>
      <c r="B38" s="15">
        <v>50</v>
      </c>
      <c r="C38" s="30" t="s">
        <v>36</v>
      </c>
      <c r="D38" s="15"/>
      <c r="E38" s="15"/>
      <c r="F38" s="15">
        <f t="shared" si="1"/>
        <v>0</v>
      </c>
      <c r="G38" s="15" t="s">
        <v>3</v>
      </c>
      <c r="H38" s="4">
        <v>6023</v>
      </c>
      <c r="I38" s="6">
        <f t="shared" si="2"/>
        <v>7.6</v>
      </c>
      <c r="J38" s="4">
        <f t="shared" si="3"/>
        <v>7220</v>
      </c>
      <c r="K38" s="4"/>
      <c r="L38" s="7">
        <f>I38*6000</f>
        <v>45600</v>
      </c>
      <c r="M38" s="14"/>
      <c r="N38" s="14">
        <f>L38*65%</f>
        <v>29640</v>
      </c>
      <c r="O38" s="35">
        <f>O37+L38</f>
        <v>1142800</v>
      </c>
    </row>
    <row r="39" spans="1:15" ht="35.25" customHeight="1" x14ac:dyDescent="0.25">
      <c r="A39" s="34">
        <v>36</v>
      </c>
      <c r="B39" s="16">
        <v>51</v>
      </c>
      <c r="C39" s="30" t="s">
        <v>37</v>
      </c>
      <c r="D39" s="16">
        <v>7</v>
      </c>
      <c r="E39" s="16">
        <v>0</v>
      </c>
      <c r="F39" s="15">
        <f t="shared" si="1"/>
        <v>7</v>
      </c>
      <c r="G39" s="16" t="s">
        <v>4</v>
      </c>
      <c r="H39" s="4">
        <v>0</v>
      </c>
      <c r="I39" s="4">
        <v>0</v>
      </c>
      <c r="J39" s="4">
        <f t="shared" si="3"/>
        <v>0</v>
      </c>
      <c r="K39" s="4">
        <f>7*950</f>
        <v>6650</v>
      </c>
      <c r="L39" s="5">
        <v>0</v>
      </c>
      <c r="M39" s="13">
        <v>25000</v>
      </c>
      <c r="N39" s="13">
        <f>M39*65%</f>
        <v>16250</v>
      </c>
      <c r="O39" s="35">
        <f>O38+L39+M39</f>
        <v>1167800</v>
      </c>
    </row>
    <row r="40" spans="1:15" ht="35.25" customHeight="1" x14ac:dyDescent="0.25">
      <c r="A40" s="34">
        <v>37</v>
      </c>
      <c r="B40" s="18">
        <v>52</v>
      </c>
      <c r="C40" s="30" t="s">
        <v>61</v>
      </c>
      <c r="D40" s="18">
        <v>7</v>
      </c>
      <c r="E40" s="18">
        <v>0</v>
      </c>
      <c r="F40" s="15">
        <f t="shared" si="1"/>
        <v>7</v>
      </c>
      <c r="G40" s="18" t="s">
        <v>3</v>
      </c>
      <c r="H40" s="4">
        <v>3683</v>
      </c>
      <c r="I40" s="4">
        <f t="shared" si="2"/>
        <v>4.5999999999999996</v>
      </c>
      <c r="J40" s="4">
        <f t="shared" si="3"/>
        <v>4370</v>
      </c>
      <c r="K40" s="4"/>
      <c r="L40" s="5">
        <f>I40*7000</f>
        <v>32199.999999999996</v>
      </c>
      <c r="M40" s="13"/>
      <c r="N40" s="13">
        <f>L40*65%</f>
        <v>20930</v>
      </c>
      <c r="O40" s="35">
        <f>O39+L40</f>
        <v>1200000</v>
      </c>
    </row>
    <row r="41" spans="1:15" ht="35.25" customHeight="1" x14ac:dyDescent="0.25">
      <c r="A41" s="34">
        <v>38</v>
      </c>
      <c r="B41" s="18">
        <v>55</v>
      </c>
      <c r="C41" s="37" t="s">
        <v>62</v>
      </c>
      <c r="D41" s="18">
        <v>7</v>
      </c>
      <c r="E41" s="18">
        <v>0</v>
      </c>
      <c r="F41" s="15">
        <f t="shared" si="1"/>
        <v>7</v>
      </c>
      <c r="G41" s="16" t="s">
        <v>3</v>
      </c>
      <c r="H41" s="6">
        <v>3113</v>
      </c>
      <c r="I41" s="4">
        <f t="shared" ref="I41" si="8">ROUNDDOWN(((H41/950)*1.2),1)</f>
        <v>3.9</v>
      </c>
      <c r="J41" s="4">
        <f t="shared" si="3"/>
        <v>3705</v>
      </c>
      <c r="K41" s="4"/>
      <c r="L41" s="5">
        <f t="shared" ref="L41" si="9">I41*7000</f>
        <v>27300</v>
      </c>
      <c r="M41" s="13"/>
      <c r="N41" s="13">
        <f>L41*65%</f>
        <v>17745</v>
      </c>
      <c r="O41" s="35" t="e">
        <f>#REF!+L41</f>
        <v>#REF!</v>
      </c>
    </row>
    <row r="42" spans="1:15" ht="35.25" customHeight="1" x14ac:dyDescent="0.25">
      <c r="A42" s="34">
        <v>39</v>
      </c>
      <c r="B42" s="17">
        <v>59</v>
      </c>
      <c r="C42" s="30" t="s">
        <v>38</v>
      </c>
      <c r="D42" s="17">
        <v>7</v>
      </c>
      <c r="E42" s="17">
        <v>5</v>
      </c>
      <c r="F42" s="15">
        <f t="shared" si="1"/>
        <v>12</v>
      </c>
      <c r="G42" s="17" t="s">
        <v>3</v>
      </c>
      <c r="H42" s="4">
        <v>4816</v>
      </c>
      <c r="I42" s="4">
        <f t="shared" si="2"/>
        <v>6</v>
      </c>
      <c r="J42" s="4">
        <f t="shared" si="3"/>
        <v>5700</v>
      </c>
      <c r="K42" s="4"/>
      <c r="L42" s="5">
        <f t="shared" ref="L42:L48" si="10">I42*6000</f>
        <v>36000</v>
      </c>
      <c r="M42" s="13"/>
      <c r="N42" s="13">
        <f t="shared" ref="N42:N45" si="11">L42*65%</f>
        <v>23400</v>
      </c>
      <c r="O42" s="35" t="e">
        <f t="shared" ref="O42:O56" si="12">O41+L42</f>
        <v>#REF!</v>
      </c>
    </row>
    <row r="43" spans="1:15" ht="35.25" customHeight="1" x14ac:dyDescent="0.25">
      <c r="A43" s="34">
        <v>40</v>
      </c>
      <c r="B43" s="17">
        <v>60</v>
      </c>
      <c r="C43" s="30" t="s">
        <v>63</v>
      </c>
      <c r="D43" s="17">
        <v>7</v>
      </c>
      <c r="E43" s="17">
        <v>0</v>
      </c>
      <c r="F43" s="15">
        <f t="shared" si="1"/>
        <v>7</v>
      </c>
      <c r="G43" s="17" t="s">
        <v>3</v>
      </c>
      <c r="H43" s="4">
        <v>5131</v>
      </c>
      <c r="I43" s="4">
        <f t="shared" si="2"/>
        <v>6.4</v>
      </c>
      <c r="J43" s="4">
        <f t="shared" si="3"/>
        <v>6080</v>
      </c>
      <c r="K43" s="4"/>
      <c r="L43" s="5">
        <f t="shared" si="10"/>
        <v>38400</v>
      </c>
      <c r="M43" s="13"/>
      <c r="N43" s="13">
        <f t="shared" si="11"/>
        <v>24960</v>
      </c>
      <c r="O43" s="35" t="e">
        <f t="shared" si="12"/>
        <v>#REF!</v>
      </c>
    </row>
    <row r="44" spans="1:15" ht="44.25" customHeight="1" x14ac:dyDescent="0.25">
      <c r="A44" s="34">
        <v>41</v>
      </c>
      <c r="B44" s="15">
        <v>61</v>
      </c>
      <c r="C44" s="29" t="s">
        <v>70</v>
      </c>
      <c r="D44" s="15">
        <v>7</v>
      </c>
      <c r="E44" s="15">
        <v>0</v>
      </c>
      <c r="F44" s="15">
        <f t="shared" si="1"/>
        <v>7</v>
      </c>
      <c r="G44" s="15" t="s">
        <v>3</v>
      </c>
      <c r="H44" s="4">
        <v>10497</v>
      </c>
      <c r="I44" s="4">
        <v>10</v>
      </c>
      <c r="J44" s="4">
        <f t="shared" si="3"/>
        <v>9500</v>
      </c>
      <c r="K44" s="4"/>
      <c r="L44" s="5">
        <f t="shared" si="10"/>
        <v>60000</v>
      </c>
      <c r="M44" s="13"/>
      <c r="N44" s="13">
        <f t="shared" si="11"/>
        <v>39000</v>
      </c>
      <c r="O44" s="35" t="e">
        <f t="shared" si="12"/>
        <v>#REF!</v>
      </c>
    </row>
    <row r="45" spans="1:15" ht="35.25" customHeight="1" x14ac:dyDescent="0.25">
      <c r="A45" s="34">
        <v>42</v>
      </c>
      <c r="B45" s="15">
        <v>64</v>
      </c>
      <c r="C45" s="23" t="s">
        <v>64</v>
      </c>
      <c r="D45" s="15">
        <v>7</v>
      </c>
      <c r="E45" s="15">
        <v>0</v>
      </c>
      <c r="F45" s="15">
        <f t="shared" si="1"/>
        <v>7</v>
      </c>
      <c r="G45" s="15" t="s">
        <v>3</v>
      </c>
      <c r="H45" s="4">
        <v>6304</v>
      </c>
      <c r="I45" s="4">
        <f t="shared" si="2"/>
        <v>7.9</v>
      </c>
      <c r="J45" s="4">
        <f t="shared" si="3"/>
        <v>7505</v>
      </c>
      <c r="K45" s="4"/>
      <c r="L45" s="5">
        <f t="shared" si="10"/>
        <v>47400</v>
      </c>
      <c r="M45" s="13"/>
      <c r="N45" s="13">
        <f t="shared" si="11"/>
        <v>30810</v>
      </c>
      <c r="O45" s="35" t="e">
        <f t="shared" si="12"/>
        <v>#REF!</v>
      </c>
    </row>
    <row r="46" spans="1:15" ht="35.25" customHeight="1" x14ac:dyDescent="0.25">
      <c r="A46" s="34">
        <v>43</v>
      </c>
      <c r="B46" s="15">
        <v>65</v>
      </c>
      <c r="C46" s="30" t="s">
        <v>39</v>
      </c>
      <c r="D46" s="16">
        <v>7</v>
      </c>
      <c r="E46" s="16">
        <v>0</v>
      </c>
      <c r="F46" s="16">
        <v>7</v>
      </c>
      <c r="G46" s="15" t="s">
        <v>7</v>
      </c>
      <c r="H46" s="4">
        <v>0</v>
      </c>
      <c r="I46" s="4">
        <v>0</v>
      </c>
      <c r="J46" s="4">
        <f t="shared" si="3"/>
        <v>0</v>
      </c>
      <c r="K46" s="4">
        <f>5*950</f>
        <v>4750</v>
      </c>
      <c r="L46" s="5">
        <f t="shared" si="10"/>
        <v>0</v>
      </c>
      <c r="M46" s="13">
        <v>21000</v>
      </c>
      <c r="N46" s="13">
        <f>M46*65%</f>
        <v>13650</v>
      </c>
      <c r="O46" s="35" t="e">
        <f t="shared" si="12"/>
        <v>#REF!</v>
      </c>
    </row>
    <row r="47" spans="1:15" ht="35.25" customHeight="1" x14ac:dyDescent="0.25">
      <c r="A47" s="34">
        <v>44</v>
      </c>
      <c r="B47" s="17">
        <v>66</v>
      </c>
      <c r="C47" s="23" t="s">
        <v>40</v>
      </c>
      <c r="D47" s="15">
        <v>7</v>
      </c>
      <c r="E47" s="15">
        <v>0</v>
      </c>
      <c r="F47" s="15">
        <v>7</v>
      </c>
      <c r="G47" s="15" t="s">
        <v>3</v>
      </c>
      <c r="H47" s="6">
        <v>5487</v>
      </c>
      <c r="I47" s="4">
        <v>6.9</v>
      </c>
      <c r="J47" s="4">
        <f t="shared" si="3"/>
        <v>6555</v>
      </c>
      <c r="K47" s="4"/>
      <c r="L47" s="5">
        <f t="shared" si="10"/>
        <v>41400</v>
      </c>
      <c r="M47" s="13"/>
      <c r="N47" s="13">
        <f>L47*65%</f>
        <v>26910</v>
      </c>
      <c r="O47" s="35" t="e">
        <f t="shared" si="12"/>
        <v>#REF!</v>
      </c>
    </row>
    <row r="48" spans="1:15" ht="35.25" customHeight="1" x14ac:dyDescent="0.25">
      <c r="A48" s="34">
        <v>45</v>
      </c>
      <c r="B48" s="15">
        <v>67</v>
      </c>
      <c r="C48" s="23" t="s">
        <v>65</v>
      </c>
      <c r="D48" s="15">
        <v>7</v>
      </c>
      <c r="E48" s="15">
        <v>0</v>
      </c>
      <c r="F48" s="15">
        <v>7</v>
      </c>
      <c r="G48" s="15" t="s">
        <v>3</v>
      </c>
      <c r="H48" s="4">
        <v>8723</v>
      </c>
      <c r="I48" s="4">
        <v>10</v>
      </c>
      <c r="J48" s="4">
        <f t="shared" si="3"/>
        <v>9500</v>
      </c>
      <c r="K48" s="4"/>
      <c r="L48" s="5">
        <f t="shared" si="10"/>
        <v>60000</v>
      </c>
      <c r="M48" s="13"/>
      <c r="N48" s="13">
        <f t="shared" ref="N48:N56" si="13">L48*65%</f>
        <v>39000</v>
      </c>
      <c r="O48" s="35" t="e">
        <f t="shared" si="12"/>
        <v>#REF!</v>
      </c>
    </row>
    <row r="49" spans="1:15" ht="35.25" customHeight="1" x14ac:dyDescent="0.25">
      <c r="A49" s="34">
        <v>46</v>
      </c>
      <c r="B49" s="17">
        <v>69</v>
      </c>
      <c r="C49" s="30" t="s">
        <v>41</v>
      </c>
      <c r="D49" s="17">
        <v>7</v>
      </c>
      <c r="E49" s="17">
        <v>0</v>
      </c>
      <c r="F49" s="17">
        <v>7</v>
      </c>
      <c r="G49" s="17" t="s">
        <v>3</v>
      </c>
      <c r="H49" s="4">
        <v>3206</v>
      </c>
      <c r="I49" s="4">
        <f t="shared" si="2"/>
        <v>4</v>
      </c>
      <c r="J49" s="4">
        <f t="shared" si="3"/>
        <v>3800</v>
      </c>
      <c r="K49" s="4"/>
      <c r="L49" s="5">
        <f>I49*7000</f>
        <v>28000</v>
      </c>
      <c r="M49" s="13"/>
      <c r="N49" s="13">
        <f t="shared" si="13"/>
        <v>18200</v>
      </c>
      <c r="O49" s="35" t="e">
        <f t="shared" si="12"/>
        <v>#REF!</v>
      </c>
    </row>
    <row r="50" spans="1:15" ht="35.25" customHeight="1" x14ac:dyDescent="0.25">
      <c r="A50" s="34">
        <v>47</v>
      </c>
      <c r="B50" s="17">
        <v>71</v>
      </c>
      <c r="C50" s="30" t="s">
        <v>66</v>
      </c>
      <c r="D50" s="17">
        <v>7</v>
      </c>
      <c r="E50" s="17">
        <v>5</v>
      </c>
      <c r="F50" s="17">
        <v>12</v>
      </c>
      <c r="G50" s="17" t="s">
        <v>3</v>
      </c>
      <c r="H50" s="6">
        <v>3053</v>
      </c>
      <c r="I50" s="4">
        <f t="shared" si="2"/>
        <v>3.8</v>
      </c>
      <c r="J50" s="4">
        <f t="shared" si="3"/>
        <v>3610</v>
      </c>
      <c r="K50" s="4"/>
      <c r="L50" s="5">
        <f>I50*7000</f>
        <v>26600</v>
      </c>
      <c r="M50" s="13"/>
      <c r="N50" s="13">
        <f t="shared" si="13"/>
        <v>17290</v>
      </c>
      <c r="O50" s="35" t="e">
        <f t="shared" si="12"/>
        <v>#REF!</v>
      </c>
    </row>
    <row r="51" spans="1:15" ht="35.25" customHeight="1" x14ac:dyDescent="0.25">
      <c r="A51" s="34">
        <v>48</v>
      </c>
      <c r="B51" s="15">
        <v>73</v>
      </c>
      <c r="C51" s="29" t="s">
        <v>42</v>
      </c>
      <c r="D51" s="15">
        <v>7</v>
      </c>
      <c r="E51" s="15">
        <v>0</v>
      </c>
      <c r="F51" s="15">
        <v>7</v>
      </c>
      <c r="G51" s="15" t="s">
        <v>3</v>
      </c>
      <c r="H51" s="4">
        <v>12729</v>
      </c>
      <c r="I51" s="4">
        <v>10</v>
      </c>
      <c r="J51" s="4">
        <f t="shared" si="3"/>
        <v>9500</v>
      </c>
      <c r="K51" s="4"/>
      <c r="L51" s="5">
        <f>I51*6000</f>
        <v>60000</v>
      </c>
      <c r="M51" s="13"/>
      <c r="N51" s="13">
        <f t="shared" si="13"/>
        <v>39000</v>
      </c>
      <c r="O51" s="35" t="e">
        <f t="shared" si="12"/>
        <v>#REF!</v>
      </c>
    </row>
    <row r="52" spans="1:15" ht="35.25" customHeight="1" x14ac:dyDescent="0.25">
      <c r="A52" s="34">
        <v>49</v>
      </c>
      <c r="B52" s="15">
        <v>74</v>
      </c>
      <c r="C52" s="29" t="s">
        <v>43</v>
      </c>
      <c r="D52" s="15">
        <v>7</v>
      </c>
      <c r="E52" s="15">
        <v>0</v>
      </c>
      <c r="F52" s="15">
        <v>7</v>
      </c>
      <c r="G52" s="15" t="s">
        <v>3</v>
      </c>
      <c r="H52" s="4">
        <v>11414</v>
      </c>
      <c r="I52" s="4">
        <v>10</v>
      </c>
      <c r="J52" s="4">
        <f t="shared" si="3"/>
        <v>9500</v>
      </c>
      <c r="K52" s="4"/>
      <c r="L52" s="5">
        <f>I52*6000</f>
        <v>60000</v>
      </c>
      <c r="M52" s="13"/>
      <c r="N52" s="13">
        <f t="shared" si="13"/>
        <v>39000</v>
      </c>
      <c r="O52" s="35" t="e">
        <f t="shared" si="12"/>
        <v>#REF!</v>
      </c>
    </row>
    <row r="53" spans="1:15" ht="35.25" customHeight="1" x14ac:dyDescent="0.25">
      <c r="A53" s="34">
        <v>50</v>
      </c>
      <c r="B53" s="18">
        <v>75</v>
      </c>
      <c r="C53" s="31" t="s">
        <v>68</v>
      </c>
      <c r="D53" s="18">
        <v>7</v>
      </c>
      <c r="E53" s="18">
        <v>0</v>
      </c>
      <c r="F53" s="18">
        <v>7</v>
      </c>
      <c r="G53" s="18" t="s">
        <v>3</v>
      </c>
      <c r="H53" s="4">
        <v>2793</v>
      </c>
      <c r="I53" s="4">
        <f t="shared" ref="I53:I56" si="14">ROUNDDOWN(((H53/950)*1.2),1)</f>
        <v>3.5</v>
      </c>
      <c r="J53" s="4">
        <f t="shared" si="3"/>
        <v>3325</v>
      </c>
      <c r="K53" s="4"/>
      <c r="L53" s="5">
        <f>I53*7000</f>
        <v>24500</v>
      </c>
      <c r="M53" s="13"/>
      <c r="N53" s="13">
        <f t="shared" si="13"/>
        <v>15925</v>
      </c>
      <c r="O53" s="35" t="e">
        <f t="shared" si="12"/>
        <v>#REF!</v>
      </c>
    </row>
    <row r="54" spans="1:15" ht="35.25" customHeight="1" x14ac:dyDescent="0.25">
      <c r="A54" s="34">
        <v>51</v>
      </c>
      <c r="B54" s="15">
        <v>76</v>
      </c>
      <c r="C54" s="23" t="s">
        <v>44</v>
      </c>
      <c r="D54" s="15">
        <v>7</v>
      </c>
      <c r="E54" s="15">
        <v>0</v>
      </c>
      <c r="F54" s="15">
        <v>7</v>
      </c>
      <c r="G54" s="15" t="s">
        <v>3</v>
      </c>
      <c r="H54" s="4">
        <v>4075</v>
      </c>
      <c r="I54" s="4">
        <f t="shared" si="14"/>
        <v>5.0999999999999996</v>
      </c>
      <c r="J54" s="4">
        <f t="shared" si="3"/>
        <v>4845</v>
      </c>
      <c r="K54" s="4"/>
      <c r="L54" s="5">
        <f>I54*6000</f>
        <v>30599.999999999996</v>
      </c>
      <c r="M54" s="13"/>
      <c r="N54" s="13">
        <f t="shared" si="13"/>
        <v>19890</v>
      </c>
      <c r="O54" s="35" t="e">
        <f t="shared" si="12"/>
        <v>#REF!</v>
      </c>
    </row>
    <row r="55" spans="1:15" ht="35.25" customHeight="1" x14ac:dyDescent="0.25">
      <c r="A55" s="34">
        <v>52</v>
      </c>
      <c r="B55" s="15">
        <v>78</v>
      </c>
      <c r="C55" s="23" t="s">
        <v>67</v>
      </c>
      <c r="D55" s="15">
        <v>7</v>
      </c>
      <c r="E55" s="15">
        <v>5</v>
      </c>
      <c r="F55" s="15">
        <v>12</v>
      </c>
      <c r="G55" s="15" t="s">
        <v>3</v>
      </c>
      <c r="H55" s="4">
        <v>5021</v>
      </c>
      <c r="I55" s="4">
        <f t="shared" si="14"/>
        <v>6.3</v>
      </c>
      <c r="J55" s="4">
        <f t="shared" si="3"/>
        <v>5985</v>
      </c>
      <c r="K55" s="21"/>
      <c r="L55" s="5">
        <f>I55*6000</f>
        <v>37800</v>
      </c>
      <c r="M55" s="13"/>
      <c r="N55" s="13">
        <f t="shared" si="13"/>
        <v>24570</v>
      </c>
      <c r="O55" s="35" t="e">
        <f t="shared" si="12"/>
        <v>#REF!</v>
      </c>
    </row>
    <row r="56" spans="1:15" ht="35.25" customHeight="1" x14ac:dyDescent="0.25">
      <c r="A56" s="34">
        <v>53</v>
      </c>
      <c r="B56" s="17">
        <v>79</v>
      </c>
      <c r="C56" s="30" t="s">
        <v>45</v>
      </c>
      <c r="D56" s="17">
        <v>7</v>
      </c>
      <c r="E56" s="17">
        <v>5</v>
      </c>
      <c r="F56" s="17">
        <v>12</v>
      </c>
      <c r="G56" s="17" t="s">
        <v>3</v>
      </c>
      <c r="H56" s="4">
        <v>4103</v>
      </c>
      <c r="I56" s="4">
        <f t="shared" si="14"/>
        <v>5.0999999999999996</v>
      </c>
      <c r="J56" s="4">
        <f t="shared" si="3"/>
        <v>4845</v>
      </c>
      <c r="K56" s="4"/>
      <c r="L56" s="5">
        <f>I56*6000</f>
        <v>30599.999999999996</v>
      </c>
      <c r="M56" s="13"/>
      <c r="N56" s="13">
        <f t="shared" si="13"/>
        <v>19890</v>
      </c>
      <c r="O56" s="35" t="e">
        <f t="shared" si="12"/>
        <v>#REF!</v>
      </c>
    </row>
    <row r="57" spans="1:15" ht="35.25" customHeight="1" x14ac:dyDescent="0.25">
      <c r="N57" s="9"/>
    </row>
  </sheetData>
  <mergeCells count="2">
    <mergeCell ref="D1:O1"/>
    <mergeCell ref="B2:O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2024-03-20T07:55:35Z</dcterms:modified>
</cp:coreProperties>
</file>